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<sst xmlns="http://schemas.openxmlformats.org/spreadsheetml/2006/main" count="39" uniqueCount="39">
  <si>
    <t>Cost per dozen</t>
  </si>
  <si>
    <t>Feed/ ton</t>
  </si>
  <si>
    <t>Feed</t>
  </si>
  <si>
    <t>Cartons (ea)</t>
  </si>
  <si>
    <t>Cartons</t>
  </si>
  <si>
    <t>Labels for cartons (ea)</t>
  </si>
  <si>
    <t>Labels for cartons</t>
  </si>
  <si>
    <t>Freight/box (15 doz per box)</t>
  </si>
  <si>
    <t>Freight/box</t>
  </si>
  <si>
    <t>Labour packing - doz per hour</t>
  </si>
  <si>
    <t>Labour packing per dozen</t>
  </si>
  <si>
    <t>Labour to care for Birds (hours per day)</t>
  </si>
  <si>
    <t xml:space="preserve">Labour to care for Birds </t>
  </si>
  <si>
    <t>Bird cost (ea)</t>
  </si>
  <si>
    <t>Consumeables</t>
  </si>
  <si>
    <t>Consumeables/ week</t>
  </si>
  <si>
    <t>Cost of birds</t>
  </si>
  <si>
    <t>Production</t>
  </si>
  <si>
    <t>Administration</t>
  </si>
  <si>
    <t>Number of birds</t>
  </si>
  <si>
    <t>Capital equipment</t>
  </si>
  <si>
    <t>Price per dozen</t>
  </si>
  <si>
    <t>Other weekly Costs</t>
  </si>
  <si>
    <t>Feed per day per bird (kg)</t>
  </si>
  <si>
    <t>Labour rate</t>
  </si>
  <si>
    <t>Total costs</t>
  </si>
  <si>
    <t>Administration/week</t>
  </si>
  <si>
    <t>Sale price</t>
  </si>
  <si>
    <t>Other weekly costs</t>
  </si>
  <si>
    <t>Margin $</t>
  </si>
  <si>
    <t xml:space="preserve">Capital equipment </t>
  </si>
  <si>
    <t>Margin %</t>
  </si>
  <si>
    <t>Number of years to pay off capital equipment</t>
  </si>
  <si>
    <t>Eggs per week</t>
  </si>
  <si>
    <t>Weekly Net Income</t>
  </si>
  <si>
    <t>Monthly Net Income</t>
  </si>
  <si>
    <t>Annual Net Income</t>
  </si>
  <si>
    <t>Dozen per week</t>
  </si>
  <si>
    <t>Amount of feed per week (ton)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</si>
</sst>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&quot;$&quot;#,##0.00"/>
    <numFmt numFmtId="165" formatCode="&quot;$&quot;#,##0.0"/>
  </numFmts>
  <fonts count="6">
    <font>
      <sz val="10.0"/>
      <color rgb="FF000000"/>
      <name val="Arial"/>
    </font>
    <font>
      <sz val="11.0"/>
      <name val="Arial"/>
    </font>
    <font>
      <sz val="14.0"/>
      <name val="Arial"/>
    </font>
    <font>
      <b/>
      <sz val="14.0"/>
      <name val="Arial"/>
    </font>
    <font>
      <sz val="14.0"/>
    </font>
    <font>
      <sz val="12.0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1"/>
    </xf>
    <xf borderId="0" fillId="0" fontId="1" numFmtId="0" xfId="0" applyAlignment="1" applyFont="1">
      <alignment shrinkToFit="0" wrapText="1"/>
    </xf>
    <xf borderId="0" fillId="0" fontId="2" numFmtId="0" xfId="0" applyAlignment="1" applyFont="1">
      <alignment shrinkToFit="0" wrapText="1"/>
    </xf>
    <xf borderId="0" fillId="2" fontId="2" numFmtId="0" xfId="0" applyAlignment="1" applyFill="1" applyFont="1">
      <alignment readingOrder="0" shrinkToFit="0" wrapText="1"/>
    </xf>
    <xf borderId="0" fillId="0" fontId="3" numFmtId="0" xfId="0" applyAlignment="1" applyFont="1">
      <alignment horizontal="center" readingOrder="0" shrinkToFit="0" wrapText="1"/>
    </xf>
    <xf borderId="0" fillId="0" fontId="1" numFmtId="0" xfId="0" applyAlignment="1" applyFont="1">
      <alignment readingOrder="0" shrinkToFit="0" wrapText="1"/>
    </xf>
    <xf borderId="0" fillId="0" fontId="2" numFmtId="0" xfId="0" applyAlignment="1" applyFont="1">
      <alignment readingOrder="0" shrinkToFit="0" wrapText="1"/>
    </xf>
    <xf borderId="0" fillId="3" fontId="2" numFmtId="164" xfId="0" applyAlignment="1" applyFill="1" applyFont="1" applyNumberFormat="1">
      <alignment horizontal="center" readingOrder="0" shrinkToFit="0" wrapText="1"/>
    </xf>
    <xf borderId="0" fillId="0" fontId="2" numFmtId="164" xfId="0" applyAlignment="1" applyFont="1" applyNumberFormat="1">
      <alignment horizontal="center" shrinkToFit="0" wrapText="1"/>
    </xf>
    <xf borderId="0" fillId="0" fontId="2" numFmtId="164" xfId="0" applyAlignment="1" applyFont="1" applyNumberFormat="1">
      <alignment horizontal="center" readingOrder="0" shrinkToFit="0" wrapText="1"/>
    </xf>
    <xf borderId="0" fillId="3" fontId="2" numFmtId="0" xfId="0" applyAlignment="1" applyFont="1">
      <alignment horizontal="center" readingOrder="0" shrinkToFit="0" wrapText="1"/>
    </xf>
    <xf borderId="0" fillId="3" fontId="2" numFmtId="10" xfId="0" applyAlignment="1" applyFont="1" applyNumberFormat="1">
      <alignment horizontal="center" readingOrder="0" shrinkToFit="0" wrapText="1"/>
    </xf>
    <xf borderId="0" fillId="0" fontId="2" numFmtId="0" xfId="0" applyAlignment="1" applyFont="1">
      <alignment readingOrder="0" shrinkToFit="0" wrapText="1"/>
    </xf>
    <xf borderId="0" fillId="0" fontId="3" numFmtId="0" xfId="0" applyAlignment="1" applyFont="1">
      <alignment readingOrder="0" shrinkToFit="0" wrapText="1"/>
    </xf>
    <xf borderId="0" fillId="0" fontId="3" numFmtId="164" xfId="0" applyAlignment="1" applyFont="1" applyNumberFormat="1">
      <alignment horizontal="center" shrinkToFit="0" wrapText="1"/>
    </xf>
    <xf borderId="0" fillId="0" fontId="2" numFmtId="165" xfId="0" applyAlignment="1" applyFont="1" applyNumberFormat="1">
      <alignment horizontal="center" shrinkToFit="0" wrapText="1"/>
    </xf>
    <xf borderId="0" fillId="0" fontId="1" numFmtId="0" xfId="0" applyAlignment="1" applyFont="1">
      <alignment readingOrder="0" shrinkToFit="0" wrapText="1"/>
    </xf>
    <xf borderId="0" fillId="0" fontId="2" numFmtId="10" xfId="0" applyAlignment="1" applyFont="1" applyNumberFormat="1">
      <alignment horizontal="center" shrinkToFit="0" wrapText="1"/>
    </xf>
    <xf borderId="0" fillId="0" fontId="2" numFmtId="0" xfId="0" applyAlignment="1" applyFont="1">
      <alignment horizontal="center" shrinkToFit="0" wrapText="1"/>
    </xf>
    <xf borderId="1" fillId="0" fontId="3" numFmtId="0" xfId="0" applyAlignment="1" applyBorder="1" applyFont="1">
      <alignment horizontal="center" readingOrder="0" shrinkToFit="0" wrapText="1"/>
    </xf>
    <xf borderId="0" fillId="0" fontId="2" numFmtId="4" xfId="0" applyAlignment="1" applyFont="1" applyNumberFormat="1">
      <alignment horizontal="center" shrinkToFit="0" wrapText="1"/>
    </xf>
    <xf borderId="1" fillId="0" fontId="3" numFmtId="164" xfId="0" applyAlignment="1" applyBorder="1" applyFont="1" applyNumberFormat="1">
      <alignment horizontal="center" shrinkToFit="0" wrapText="1"/>
    </xf>
    <xf borderId="0" fillId="0" fontId="4" numFmtId="0" xfId="0" applyAlignment="1" applyFont="1">
      <alignment shrinkToFit="0" wrapText="1"/>
    </xf>
    <xf borderId="0" fillId="0" fontId="5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2.75"/>
  <cols>
    <col customWidth="1" min="1" max="2" width="33.14"/>
    <col customWidth="1" min="3" max="3" width="14.57"/>
    <col customWidth="1" min="4" max="4" width="4.71"/>
    <col customWidth="1" min="5" max="5" width="25.29"/>
    <col customWidth="1" min="6" max="6" width="15.57"/>
    <col customWidth="1" min="7" max="19" width="17.29"/>
  </cols>
  <sheetData>
    <row r="1">
      <c r="A1" s="1"/>
      <c r="B1" s="2"/>
      <c r="C1" s="2"/>
      <c r="D1" s="3"/>
      <c r="E1" s="2"/>
      <c r="F1" s="4" t="s">
        <v>0</v>
      </c>
      <c r="G1" s="2"/>
      <c r="H1" s="2"/>
    </row>
    <row r="2">
      <c r="A2" s="5"/>
      <c r="B2" s="6" t="s">
        <v>1</v>
      </c>
      <c r="C2" s="7">
        <v>600.0</v>
      </c>
      <c r="D2" s="2"/>
      <c r="E2" s="6" t="s">
        <v>2</v>
      </c>
      <c r="F2" s="8">
        <f>(C23*C2)/C22</f>
        <v>0.9</v>
      </c>
      <c r="G2" s="2"/>
      <c r="H2" s="2"/>
    </row>
    <row r="3">
      <c r="A3" s="5"/>
      <c r="B3" s="6" t="s">
        <v>3</v>
      </c>
      <c r="C3" s="7">
        <v>0.32</v>
      </c>
      <c r="D3" s="2"/>
      <c r="E3" s="6" t="s">
        <v>4</v>
      </c>
      <c r="F3" s="8">
        <f>C3</f>
        <v>0.32</v>
      </c>
      <c r="G3" s="2"/>
      <c r="H3" s="2"/>
    </row>
    <row r="4">
      <c r="A4" s="5"/>
      <c r="B4" s="6" t="s">
        <v>5</v>
      </c>
      <c r="C4" s="7">
        <v>0.02</v>
      </c>
      <c r="D4" s="2"/>
      <c r="E4" s="6" t="s">
        <v>6</v>
      </c>
      <c r="F4" s="9">
        <v>0.03</v>
      </c>
      <c r="G4" s="2"/>
      <c r="H4" s="2"/>
    </row>
    <row r="5">
      <c r="A5" s="5"/>
      <c r="B5" s="6" t="s">
        <v>7</v>
      </c>
      <c r="C5" s="7">
        <v>10.0</v>
      </c>
      <c r="D5" s="2"/>
      <c r="E5" s="6" t="s">
        <v>8</v>
      </c>
      <c r="F5" s="8">
        <f>C5/15</f>
        <v>0.6666666667</v>
      </c>
      <c r="G5" s="2"/>
      <c r="H5" s="2"/>
    </row>
    <row r="6">
      <c r="A6" s="5"/>
      <c r="B6" s="6" t="s">
        <v>9</v>
      </c>
      <c r="C6" s="10">
        <v>30.0</v>
      </c>
      <c r="D6" s="2"/>
      <c r="E6" s="6" t="s">
        <v>10</v>
      </c>
      <c r="F6" s="8">
        <f>C14/C6</f>
        <v>0.6666666667</v>
      </c>
      <c r="G6" s="2"/>
      <c r="H6" s="2"/>
    </row>
    <row r="7">
      <c r="A7" s="5"/>
      <c r="B7" s="6" t="s">
        <v>11</v>
      </c>
      <c r="C7" s="10">
        <v>1.5</v>
      </c>
      <c r="D7" s="2"/>
      <c r="E7" s="6" t="s">
        <v>12</v>
      </c>
      <c r="F7" s="8">
        <f>((C7*7)*C14)/C22</f>
        <v>1</v>
      </c>
      <c r="G7" s="2"/>
      <c r="H7" s="2"/>
    </row>
    <row r="8">
      <c r="A8" s="5"/>
      <c r="B8" s="6" t="s">
        <v>13</v>
      </c>
      <c r="C8" s="7">
        <v>15.0</v>
      </c>
      <c r="D8" s="2"/>
      <c r="E8" s="6" t="s">
        <v>14</v>
      </c>
      <c r="F8" s="8">
        <f>C9/C22</f>
        <v>0.04761904762</v>
      </c>
      <c r="G8" s="2"/>
      <c r="H8" s="2"/>
    </row>
    <row r="9">
      <c r="A9" s="5"/>
      <c r="B9" s="6" t="s">
        <v>15</v>
      </c>
      <c r="C9" s="7">
        <v>10.0</v>
      </c>
      <c r="D9" s="2"/>
      <c r="E9" s="6" t="s">
        <v>16</v>
      </c>
      <c r="F9" s="8">
        <f>(C8*C11)/(C22*52)</f>
        <v>0.6181318681</v>
      </c>
      <c r="G9" s="2"/>
      <c r="H9" s="2"/>
    </row>
    <row r="10">
      <c r="A10" s="5"/>
      <c r="B10" s="6" t="s">
        <v>17</v>
      </c>
      <c r="C10" s="11">
        <v>0.8</v>
      </c>
      <c r="D10" s="2"/>
      <c r="E10" s="6" t="s">
        <v>18</v>
      </c>
      <c r="F10" s="8">
        <f>C15/C22</f>
        <v>0.04761904762</v>
      </c>
      <c r="G10" s="2"/>
      <c r="H10" s="2"/>
    </row>
    <row r="11">
      <c r="A11" s="5"/>
      <c r="B11" s="6" t="s">
        <v>19</v>
      </c>
      <c r="C11" s="10">
        <v>450.0</v>
      </c>
      <c r="D11" s="2"/>
      <c r="E11" s="6" t="s">
        <v>20</v>
      </c>
      <c r="F11" s="8">
        <f>((C17/52)/C18)/C22</f>
        <v>0.2747252747</v>
      </c>
      <c r="G11" s="2"/>
      <c r="H11" s="2"/>
    </row>
    <row r="12">
      <c r="A12" s="5"/>
      <c r="B12" s="6" t="s">
        <v>21</v>
      </c>
      <c r="C12" s="7">
        <v>6.5</v>
      </c>
      <c r="D12" s="2"/>
      <c r="E12" s="12" t="s">
        <v>22</v>
      </c>
      <c r="F12" s="8">
        <f>C16/C22</f>
        <v>0.04761904762</v>
      </c>
      <c r="G12" s="2"/>
      <c r="H12" s="2"/>
    </row>
    <row r="13">
      <c r="A13" s="5"/>
      <c r="B13" s="6" t="s">
        <v>23</v>
      </c>
      <c r="C13" s="10">
        <v>0.1</v>
      </c>
      <c r="D13" s="2"/>
      <c r="E13" s="2"/>
      <c r="F13" s="8"/>
      <c r="G13" s="2"/>
      <c r="H13" s="2"/>
    </row>
    <row r="14">
      <c r="A14" s="5"/>
      <c r="B14" s="6" t="s">
        <v>24</v>
      </c>
      <c r="C14" s="7">
        <v>20.0</v>
      </c>
      <c r="D14" s="2"/>
      <c r="E14" s="13" t="s">
        <v>25</v>
      </c>
      <c r="F14" s="14">
        <f>SUM(F2:F12)</f>
        <v>4.619047619</v>
      </c>
      <c r="G14" s="2"/>
      <c r="H14" s="2"/>
    </row>
    <row r="15">
      <c r="A15" s="5"/>
      <c r="B15" s="6" t="s">
        <v>26</v>
      </c>
      <c r="C15" s="7">
        <v>10.0</v>
      </c>
      <c r="D15" s="2"/>
      <c r="E15" s="6" t="s">
        <v>27</v>
      </c>
      <c r="F15" s="15">
        <f>C12</f>
        <v>6.5</v>
      </c>
      <c r="G15" s="2"/>
      <c r="H15" s="2"/>
    </row>
    <row r="16">
      <c r="A16" s="16"/>
      <c r="B16" s="12" t="s">
        <v>28</v>
      </c>
      <c r="C16" s="7">
        <v>10.0</v>
      </c>
      <c r="D16" s="2"/>
      <c r="E16" s="6" t="s">
        <v>29</v>
      </c>
      <c r="F16" s="8">
        <f>F15-F14</f>
        <v>1.880952381</v>
      </c>
      <c r="G16" s="2"/>
      <c r="H16" s="2"/>
    </row>
    <row r="17">
      <c r="A17" s="5"/>
      <c r="B17" s="6" t="s">
        <v>30</v>
      </c>
      <c r="C17" s="7">
        <v>30000.0</v>
      </c>
      <c r="D17" s="2"/>
      <c r="E17" s="6" t="s">
        <v>31</v>
      </c>
      <c r="F17" s="17">
        <f>F16/F15</f>
        <v>0.2893772894</v>
      </c>
      <c r="G17" s="2"/>
      <c r="H17" s="2"/>
    </row>
    <row r="18">
      <c r="A18" s="5"/>
      <c r="B18" s="6" t="s">
        <v>32</v>
      </c>
      <c r="C18" s="10">
        <v>10.0</v>
      </c>
      <c r="D18" s="2"/>
      <c r="E18" s="2"/>
      <c r="F18" s="2"/>
      <c r="G18" s="2"/>
      <c r="H18" s="2"/>
    </row>
    <row r="19">
      <c r="A19" s="1"/>
      <c r="B19" s="2"/>
      <c r="C19" s="2"/>
      <c r="D19" s="2"/>
      <c r="E19" s="2"/>
      <c r="F19" s="2"/>
      <c r="G19" s="2"/>
      <c r="H19" s="2"/>
    </row>
    <row r="20">
      <c r="A20" s="1"/>
      <c r="B20" s="2"/>
      <c r="C20" s="2"/>
      <c r="D20" s="2"/>
      <c r="E20" s="2"/>
      <c r="F20" s="2"/>
      <c r="G20" s="2"/>
      <c r="H20" s="2"/>
    </row>
    <row r="21">
      <c r="A21" s="5"/>
      <c r="B21" s="6" t="s">
        <v>33</v>
      </c>
      <c r="C21" s="18">
        <f>C11*C10*7</f>
        <v>2520</v>
      </c>
      <c r="D21" s="2"/>
      <c r="E21" s="19" t="s">
        <v>34</v>
      </c>
      <c r="F21" s="19" t="s">
        <v>35</v>
      </c>
      <c r="G21" s="19" t="s">
        <v>36</v>
      </c>
      <c r="H21" s="2"/>
    </row>
    <row r="22" ht="18.0" customHeight="1">
      <c r="A22" s="5"/>
      <c r="B22" s="6" t="s">
        <v>37</v>
      </c>
      <c r="C22" s="20">
        <f>C21/12</f>
        <v>210</v>
      </c>
      <c r="D22" s="2"/>
      <c r="E22" s="21">
        <f>C22*F16</f>
        <v>395</v>
      </c>
      <c r="F22" s="21">
        <f>G22/12</f>
        <v>1711.666667</v>
      </c>
      <c r="G22" s="21">
        <f>52*E22</f>
        <v>20540</v>
      </c>
      <c r="H22" s="2"/>
    </row>
    <row r="23">
      <c r="A23" s="5"/>
      <c r="B23" s="6" t="s">
        <v>38</v>
      </c>
      <c r="C23" s="18">
        <f>(C11*C13*7)/1000</f>
        <v>0.315</v>
      </c>
      <c r="D23" s="2"/>
      <c r="E23" s="2"/>
      <c r="F23" s="2"/>
      <c r="G23" s="2"/>
      <c r="H23" s="2"/>
    </row>
    <row r="24">
      <c r="B24" s="22"/>
      <c r="C24" s="22"/>
      <c r="D24" s="22"/>
      <c r="E24" s="22"/>
      <c r="F24" s="22"/>
      <c r="G24" s="22"/>
      <c r="H24" s="22"/>
    </row>
    <row r="36">
      <c r="A36" s="23"/>
      <c r="B36" s="23"/>
      <c r="C36" s="23"/>
    </row>
  </sheetData>
  <drawing r:id="rId1"/>
</worksheet>
</file>